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oselj\Desktop\JN2021\"/>
    </mc:Choice>
  </mc:AlternateContent>
  <xr:revisionPtr revIDLastSave="0" documentId="13_ncr:1_{2BBAB9CD-C34E-4465-870C-9296C5153C92}" xr6:coauthVersionLast="47" xr6:coauthVersionMax="47" xr10:uidLastSave="{00000000-0000-0000-0000-000000000000}"/>
  <bookViews>
    <workbookView xWindow="3120" yWindow="3120" windowWidth="18900" windowHeight="1105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H22" i="1"/>
  <c r="J22" i="1" s="1"/>
  <c r="I22" i="1"/>
  <c r="K22" i="1" s="1"/>
  <c r="I14" i="1"/>
  <c r="K14" i="1" s="1"/>
  <c r="H14" i="1"/>
  <c r="J14" i="1" s="1"/>
  <c r="G14" i="1"/>
  <c r="G9" i="1"/>
  <c r="H9" i="1"/>
  <c r="J9" i="1" s="1"/>
  <c r="I9" i="1"/>
  <c r="K9" i="1" s="1"/>
  <c r="G8" i="1"/>
  <c r="H8" i="1"/>
  <c r="J8" i="1" s="1"/>
  <c r="I8" i="1"/>
  <c r="K8" i="1" s="1"/>
  <c r="G18" i="1"/>
  <c r="H18" i="1"/>
  <c r="J18" i="1" s="1"/>
  <c r="I18" i="1"/>
  <c r="K18" i="1" s="1"/>
  <c r="G19" i="1"/>
  <c r="H19" i="1"/>
  <c r="J19" i="1" s="1"/>
  <c r="I19" i="1"/>
  <c r="K19" i="1" s="1"/>
  <c r="G26" i="1"/>
  <c r="H26" i="1"/>
  <c r="J26" i="1" s="1"/>
  <c r="I26" i="1"/>
  <c r="K26" i="1" s="1"/>
  <c r="G27" i="1"/>
  <c r="H27" i="1"/>
  <c r="J27" i="1" s="1"/>
  <c r="I27" i="1"/>
  <c r="K27" i="1" s="1"/>
  <c r="G28" i="1"/>
  <c r="H28" i="1"/>
  <c r="J28" i="1" s="1"/>
  <c r="I28" i="1"/>
  <c r="K28" i="1" s="1"/>
  <c r="G48" i="1" l="1"/>
  <c r="H48" i="1"/>
  <c r="J48" i="1" s="1"/>
  <c r="I48" i="1"/>
  <c r="K48" i="1" s="1"/>
  <c r="I46" i="1"/>
  <c r="K46" i="1" s="1"/>
  <c r="H46" i="1"/>
  <c r="J46" i="1" s="1"/>
  <c r="G46" i="1"/>
  <c r="I43" i="1"/>
  <c r="K43" i="1" s="1"/>
  <c r="H43" i="1"/>
  <c r="J43" i="1" s="1"/>
  <c r="G43" i="1"/>
  <c r="I49" i="1" l="1"/>
  <c r="K49" i="1" s="1"/>
  <c r="H49" i="1"/>
  <c r="J49" i="1" s="1"/>
  <c r="G49" i="1"/>
  <c r="I47" i="1"/>
  <c r="K47" i="1" s="1"/>
  <c r="H47" i="1"/>
  <c r="J47" i="1" s="1"/>
  <c r="G47" i="1"/>
  <c r="I45" i="1"/>
  <c r="K45" i="1" s="1"/>
  <c r="H45" i="1"/>
  <c r="J45" i="1" s="1"/>
  <c r="G45" i="1"/>
  <c r="I44" i="1"/>
  <c r="K44" i="1" s="1"/>
  <c r="H44" i="1"/>
  <c r="J44" i="1" s="1"/>
  <c r="G44" i="1"/>
  <c r="I42" i="1"/>
  <c r="K42" i="1" s="1"/>
  <c r="H42" i="1"/>
  <c r="J42" i="1" s="1"/>
  <c r="G42" i="1"/>
  <c r="I41" i="1"/>
  <c r="K41" i="1" s="1"/>
  <c r="H41" i="1"/>
  <c r="J41" i="1" s="1"/>
  <c r="G41" i="1"/>
  <c r="I40" i="1"/>
  <c r="K40" i="1" s="1"/>
  <c r="H40" i="1"/>
  <c r="J40" i="1" s="1"/>
  <c r="G40" i="1"/>
  <c r="I39" i="1"/>
  <c r="K39" i="1" s="1"/>
  <c r="H39" i="1"/>
  <c r="J39" i="1" s="1"/>
  <c r="G39" i="1"/>
  <c r="I38" i="1"/>
  <c r="K38" i="1" s="1"/>
  <c r="H38" i="1"/>
  <c r="J38" i="1" s="1"/>
  <c r="G38" i="1"/>
  <c r="I37" i="1"/>
  <c r="K37" i="1" s="1"/>
  <c r="H37" i="1"/>
  <c r="J37" i="1" s="1"/>
  <c r="G37" i="1"/>
  <c r="I36" i="1"/>
  <c r="H36" i="1"/>
  <c r="G36" i="1"/>
  <c r="I34" i="1"/>
  <c r="K34" i="1" s="1"/>
  <c r="H34" i="1"/>
  <c r="J34" i="1" s="1"/>
  <c r="G34" i="1"/>
  <c r="I33" i="1"/>
  <c r="K33" i="1" s="1"/>
  <c r="H33" i="1"/>
  <c r="J33" i="1" s="1"/>
  <c r="G33" i="1"/>
  <c r="I32" i="1"/>
  <c r="K32" i="1" s="1"/>
  <c r="H32" i="1"/>
  <c r="J32" i="1" s="1"/>
  <c r="G32" i="1"/>
  <c r="I31" i="1"/>
  <c r="K31" i="1" s="1"/>
  <c r="H31" i="1"/>
  <c r="J31" i="1" s="1"/>
  <c r="G31" i="1"/>
  <c r="I29" i="1"/>
  <c r="K29" i="1" s="1"/>
  <c r="H29" i="1"/>
  <c r="J29" i="1" s="1"/>
  <c r="G29" i="1"/>
  <c r="I25" i="1"/>
  <c r="K25" i="1" s="1"/>
  <c r="H25" i="1"/>
  <c r="J25" i="1" s="1"/>
  <c r="G25" i="1"/>
  <c r="I24" i="1"/>
  <c r="K24" i="1" s="1"/>
  <c r="H24" i="1"/>
  <c r="J24" i="1" s="1"/>
  <c r="G24" i="1"/>
  <c r="I23" i="1"/>
  <c r="K23" i="1" s="1"/>
  <c r="H23" i="1"/>
  <c r="J23" i="1" s="1"/>
  <c r="G23" i="1"/>
  <c r="I20" i="1"/>
  <c r="K20" i="1" s="1"/>
  <c r="H20" i="1"/>
  <c r="J20" i="1" s="1"/>
  <c r="G20" i="1"/>
  <c r="I17" i="1"/>
  <c r="K17" i="1" s="1"/>
  <c r="H17" i="1"/>
  <c r="J17" i="1" s="1"/>
  <c r="G17" i="1"/>
  <c r="I16" i="1"/>
  <c r="K16" i="1" s="1"/>
  <c r="H16" i="1"/>
  <c r="J16" i="1" s="1"/>
  <c r="G16" i="1"/>
  <c r="I15" i="1"/>
  <c r="K15" i="1" s="1"/>
  <c r="H15" i="1"/>
  <c r="J15" i="1" s="1"/>
  <c r="G15" i="1"/>
  <c r="I12" i="1"/>
  <c r="K12" i="1" s="1"/>
  <c r="H12" i="1"/>
  <c r="J12" i="1" s="1"/>
  <c r="G12" i="1"/>
  <c r="I11" i="1"/>
  <c r="K11" i="1" s="1"/>
  <c r="H11" i="1"/>
  <c r="J11" i="1" s="1"/>
  <c r="G11" i="1"/>
  <c r="I10" i="1"/>
  <c r="K10" i="1" s="1"/>
  <c r="H10" i="1"/>
  <c r="J10" i="1" s="1"/>
  <c r="G10" i="1"/>
  <c r="I7" i="1"/>
  <c r="K7" i="1" s="1"/>
  <c r="H7" i="1"/>
  <c r="J7" i="1" s="1"/>
  <c r="G7" i="1"/>
  <c r="I6" i="1"/>
  <c r="K6" i="1" s="1"/>
  <c r="H6" i="1"/>
  <c r="J6" i="1" s="1"/>
  <c r="G6" i="1"/>
  <c r="I5" i="1"/>
  <c r="H5" i="1"/>
  <c r="G5" i="1"/>
  <c r="M21" i="1" l="1"/>
  <c r="M30" i="1"/>
  <c r="M35" i="1"/>
  <c r="J5" i="1"/>
  <c r="M13" i="1" s="1"/>
  <c r="K5" i="1"/>
  <c r="J36" i="1"/>
  <c r="M49" i="1" s="1"/>
  <c r="K36" i="1"/>
  <c r="M50" i="1" l="1"/>
</calcChain>
</file>

<file path=xl/sharedStrings.xml><?xml version="1.0" encoding="utf-8"?>
<sst xmlns="http://schemas.openxmlformats.org/spreadsheetml/2006/main" count="124" uniqueCount="83">
  <si>
    <t>1 MESEC</t>
  </si>
  <si>
    <t>48 MESECEV</t>
  </si>
  <si>
    <t>Opis storitve / blaga</t>
  </si>
  <si>
    <t>EM</t>
  </si>
  <si>
    <t>Okvirno število EM/mesec</t>
  </si>
  <si>
    <t>Cena na EM v € brez DDV</t>
  </si>
  <si>
    <t>DDV %</t>
  </si>
  <si>
    <t>Cena na enoto mere v € z DDV</t>
  </si>
  <si>
    <t>Vrednost v € brez DDV</t>
  </si>
  <si>
    <t>Vrednost                   v € z DDV</t>
  </si>
  <si>
    <t>Cena naročnine in najema IP telefonije</t>
  </si>
  <si>
    <t>Naročnina  PSTN telefonske linije</t>
  </si>
  <si>
    <t>ena naročnina</t>
  </si>
  <si>
    <t>Naročnina  IP telefonskega aparata - osnovni</t>
  </si>
  <si>
    <t>Naročnina IP telefonskega aparata - tajniški</t>
  </si>
  <si>
    <t>Avtomatska distribucija klicev - interaktivni odzivnik</t>
  </si>
  <si>
    <t>Prednajava klicev</t>
  </si>
  <si>
    <t>Snemalnik klicev</t>
  </si>
  <si>
    <t>Cena klicev iz fiksnega v fiksno omrežje</t>
  </si>
  <si>
    <t>minuta</t>
  </si>
  <si>
    <t>Cena mesečne naročnine - paket</t>
  </si>
  <si>
    <t>Cena minuta pogovora v tuja stacionarna omrežja v območje EU</t>
  </si>
  <si>
    <t>Cena minuta pogovora v tuja mobilna omrežja v območje EU</t>
  </si>
  <si>
    <t>Cena mesečne naročnine - telemetrija - 100 MB</t>
  </si>
  <si>
    <t>Skladovno stikalo 24 port 1 Gbps uplink</t>
  </si>
  <si>
    <t>kos</t>
  </si>
  <si>
    <t>Skladovno stikalo 24 port 10 Gbps uplink</t>
  </si>
  <si>
    <t>Skladovno stikalo 24 port PoE 1 Gbps uplink</t>
  </si>
  <si>
    <t>Skladovno stikalo 24 port PoE 10 Gbps uplink</t>
  </si>
  <si>
    <t>Skladovno stikalo 48 port 1 Gbps uplink</t>
  </si>
  <si>
    <t>Skladovno stikalo 48 port 10 Gbps uplink</t>
  </si>
  <si>
    <t>Skladovno stikalo 48 port PoE 1 Gbps uplink</t>
  </si>
  <si>
    <t>Modul za skladovno povezavo ponujenih stikal</t>
  </si>
  <si>
    <t>Nadzorni sistem</t>
  </si>
  <si>
    <t>število:</t>
  </si>
  <si>
    <t>Pokritost področja s signalom LTE v % v Sloveniji</t>
  </si>
  <si>
    <t>%</t>
  </si>
  <si>
    <t>Ponudnik je dolžan ponuditi vse storitve in blago, ki je predmet razpisa, sicer bo naročnik ponudbo zavrnil kot nepopolno.</t>
  </si>
  <si>
    <t>Ponudnik mora obrazec predračuna izpolniti v celoti.</t>
  </si>
  <si>
    <t>Vsebine obrazca predračuna ni dovoljeno spreminjati!</t>
  </si>
  <si>
    <t>Potrjujemo, da smo ponudbo oblikovali pod pogoji razpisne dokumentacije.</t>
  </si>
  <si>
    <t>Žig ponudnika in podpis odgovorne osebe:</t>
  </si>
  <si>
    <t>V/Na</t>
  </si>
  <si>
    <t>, dne</t>
  </si>
  <si>
    <t>Cena klicev iz fiksnega v mobilno omrežje</t>
  </si>
  <si>
    <t>SFP+ moduli za vlakna single mode</t>
  </si>
  <si>
    <t>Skupno število lastnih baznih postaj in notranjih repetitorjev v Sloveniji:</t>
  </si>
  <si>
    <t>Dodatni 8 portni SFP+ modul za stikalo Cisco 
Catalyst 4500-X</t>
  </si>
  <si>
    <t>Modul za skladovno povezavo obstoječih
stikal CISCO 2960-X</t>
  </si>
  <si>
    <t>Garancijsko in pogarancijsko vzdrževanje 
obstoječega stikala CISCO 4500-X s časom popravila naslednji delovni dan</t>
  </si>
  <si>
    <t>SFP+ moduli za vlakna multi mode</t>
  </si>
  <si>
    <t>Klici v fiksno omrežje TS</t>
  </si>
  <si>
    <t>Klici v fiksno omrežje A1 Slovenija</t>
  </si>
  <si>
    <t>Klici v fiksno omrežje T-2</t>
  </si>
  <si>
    <t>Klici v fiksno omrežje Telemach</t>
  </si>
  <si>
    <t>Klici v fiksno omrežje Mega M</t>
  </si>
  <si>
    <t>Klici v fiksna omrežja ostalih operaterjev</t>
  </si>
  <si>
    <t>Klici v mobilno omrežje TS</t>
  </si>
  <si>
    <t>Klici v mobilno omrežje A1 Slovenija</t>
  </si>
  <si>
    <t>Klici v mobilno omrežje T-2</t>
  </si>
  <si>
    <t>Klici v mobilno omrežje Telemach</t>
  </si>
  <si>
    <t>Klici iz SLO v območje EU+</t>
  </si>
  <si>
    <t xml:space="preserve">Klici iz SLO v ostale države po svetu (izven EU) </t>
  </si>
  <si>
    <t>Klici znotraj stacionarnega omrežja naročnika</t>
  </si>
  <si>
    <t>Klici iz stacionarnega v  mobilno omrežje naročnika</t>
  </si>
  <si>
    <t>Naročnina IP konferenčnega aparata - konferenčni</t>
  </si>
  <si>
    <t>Naročnina IP analogni prehod</t>
  </si>
  <si>
    <t>Klici v ostala mobilna omrežja v Slovenijii</t>
  </si>
  <si>
    <t>Cena mobilnih naročnin in zakupa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</si>
  <si>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</si>
  <si>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</si>
  <si>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</si>
  <si>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</si>
  <si>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</si>
  <si>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</si>
  <si>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</si>
  <si>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</si>
  <si>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</si>
  <si>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Skupna ponudbena vrednost za NAJEM STORITEV IP STACIONARNE TELEFONIJE, MOBILNE TELEFONIJE IN KONVERGENČNIH STORITEV brez DDV za obdobje 48 mesecev:</t>
  </si>
  <si>
    <t>najem omrežne naprave</t>
  </si>
  <si>
    <t xml:space="preserve">pokritost prebivalstva s signalom 5G   </t>
  </si>
  <si>
    <t>PRILOGA 1</t>
  </si>
  <si>
    <t>PREDRAČUN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</si>
</sst>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000"/>
    <numFmt numFmtId="166" formatCode="#,##0.00\ &quot;€&quot;"/>
    <numFmt numFmtId="167" formatCode="#,##0.00000\ &quot;€&quot;"/>
    <numFmt numFmtId="168" formatCode="_-* #,##0.00000\ [$€-1]_-;\-* #,##0.00000\ [$€-1]_-;_-* &quot;-&quot;?????\ [$€-1]_-;_-@_-"/>
    <numFmt numFmtId="169" formatCode="_-* #,##0.00\ [$€-1]_-;\-* #,##0.00\ [$€-1]_-;_-* &quot;-&quot;??\ [$€-1]_-;_-@_-"/>
    <numFmt numFmtId="170" formatCode="#,##0_ ;\-#,##0\ "/>
    <numFmt numFmtId="171" formatCode="0.00000%"/>
    <numFmt numFmtId="172" formatCode="#,##0.00_ ;\-#,##0.00\ "/>
    <numFmt numFmtId="173" formatCode="_-* #,##0.0000\ [$€-1]_-;\-* #,##0.0000\ [$€-1]_-;_-* &quot;-&quot;??\ [$€-1]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9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2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9FAD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165" fontId="2" fillId="2" borderId="2" xfId="0" applyNumberFormat="1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horizontal="center" vertical="center" wrapText="1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 wrapText="1"/>
    </xf>
    <xf numFmtId="0" fontId="4" fillId="4" borderId="3" xfId="0" applyFont="1" applyFill="1" applyBorder="1" applyAlignment="1" applyProtection="1">
      <alignment horizontal="right" vertical="center" wrapText="1"/>
    </xf>
    <xf numFmtId="9" fontId="3" fillId="0" borderId="3" xfId="3" applyFont="1" applyBorder="1" applyAlignment="1" applyProtection="1">
      <alignment horizontal="center" vertical="center" wrapText="1"/>
    </xf>
    <xf numFmtId="166" fontId="3" fillId="0" borderId="3" xfId="0" applyNumberFormat="1" applyFont="1" applyFill="1" applyBorder="1" applyAlignment="1" applyProtection="1">
      <alignment horizontal="right"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horizontal="right" vertical="center" wrapText="1"/>
    </xf>
    <xf numFmtId="167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vertical="center" wrapText="1"/>
    </xf>
    <xf numFmtId="0" fontId="4" fillId="4" borderId="6" xfId="0" applyFont="1" applyFill="1" applyBorder="1" applyAlignment="1" applyProtection="1">
      <alignment horizontal="right" vertical="center" wrapText="1"/>
    </xf>
    <xf numFmtId="9" fontId="3" fillId="0" borderId="6" xfId="3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165" fontId="6" fillId="0" borderId="0" xfId="0" applyNumberFormat="1" applyFont="1" applyAlignment="1" applyProtection="1">
      <alignment vertical="center"/>
    </xf>
    <xf numFmtId="0" fontId="3" fillId="4" borderId="3" xfId="0" applyFont="1" applyFill="1" applyBorder="1" applyAlignment="1" applyProtection="1">
      <alignment horizontal="center" vertical="center" wrapText="1"/>
    </xf>
    <xf numFmtId="9" fontId="3" fillId="4" borderId="3" xfId="3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3" fillId="0" borderId="3" xfId="0" applyFont="1" applyBorder="1"/>
    <xf numFmtId="0" fontId="7" fillId="4" borderId="3" xfId="0" applyFont="1" applyFill="1" applyBorder="1" applyAlignment="1" applyProtection="1">
      <alignment horizontal="right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169" fontId="2" fillId="5" borderId="3" xfId="0" applyNumberFormat="1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vertical="center"/>
    </xf>
    <xf numFmtId="0" fontId="2" fillId="6" borderId="2" xfId="0" applyFont="1" applyFill="1" applyBorder="1" applyAlignment="1" applyProtection="1">
      <alignment vertical="center"/>
    </xf>
    <xf numFmtId="165" fontId="2" fillId="6" borderId="2" xfId="0" applyNumberFormat="1" applyFont="1" applyFill="1" applyBorder="1" applyAlignment="1" applyProtection="1">
      <alignment horizontal="right" vertical="center" wrapText="1"/>
    </xf>
    <xf numFmtId="170" fontId="2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71" fontId="2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172" fontId="4" fillId="0" borderId="0" xfId="1" applyNumberFormat="1" applyFont="1" applyAlignment="1" applyProtection="1">
      <alignment horizontal="left"/>
    </xf>
    <xf numFmtId="169" fontId="4" fillId="0" borderId="0" xfId="2" applyNumberFormat="1" applyFont="1" applyAlignment="1" applyProtection="1">
      <alignment horizontal="left"/>
    </xf>
    <xf numFmtId="0" fontId="4" fillId="0" borderId="0" xfId="0" applyFont="1" applyProtection="1"/>
    <xf numFmtId="0" fontId="4" fillId="0" borderId="0" xfId="0" applyFont="1" applyProtection="1"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173" fontId="10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justify" vertical="top" wrapText="1"/>
    </xf>
    <xf numFmtId="173" fontId="4" fillId="0" borderId="0" xfId="0" applyNumberFormat="1" applyFont="1" applyFill="1" applyBorder="1" applyAlignment="1" applyProtection="1">
      <alignment horizontal="left" vertical="top"/>
    </xf>
    <xf numFmtId="0" fontId="11" fillId="0" borderId="0" xfId="0" applyFont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173" fontId="4" fillId="0" borderId="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73" fontId="4" fillId="0" borderId="7" xfId="0" applyNumberFormat="1" applyFont="1" applyFill="1" applyBorder="1" applyProtection="1"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Protection="1">
      <protection locked="0"/>
    </xf>
    <xf numFmtId="2" fontId="6" fillId="0" borderId="0" xfId="0" applyNumberFormat="1" applyFont="1" applyAlignment="1" applyProtection="1">
      <alignment vertical="center"/>
      <protection locked="0"/>
    </xf>
    <xf numFmtId="49" fontId="7" fillId="4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wrapText="1"/>
    </xf>
    <xf numFmtId="167" fontId="2" fillId="2" borderId="2" xfId="0" applyNumberFormat="1" applyFont="1" applyFill="1" applyBorder="1" applyAlignment="1" applyProtection="1">
      <alignment vertical="center"/>
    </xf>
    <xf numFmtId="167" fontId="3" fillId="3" borderId="3" xfId="0" applyNumberFormat="1" applyFont="1" applyFill="1" applyBorder="1" applyAlignment="1" applyProtection="1">
      <alignment horizontal="center" vertical="center" wrapText="1"/>
    </xf>
    <xf numFmtId="167" fontId="0" fillId="0" borderId="0" xfId="0" applyNumberFormat="1"/>
    <xf numFmtId="167" fontId="6" fillId="0" borderId="0" xfId="0" applyNumberFormat="1" applyFont="1" applyAlignment="1" applyProtection="1">
      <alignment vertical="center"/>
    </xf>
    <xf numFmtId="167" fontId="2" fillId="6" borderId="2" xfId="0" applyNumberFormat="1" applyFont="1" applyFill="1" applyBorder="1" applyAlignment="1" applyProtection="1">
      <alignment vertical="center"/>
    </xf>
    <xf numFmtId="167" fontId="7" fillId="0" borderId="0" xfId="0" applyNumberFormat="1" applyFont="1" applyFill="1" applyBorder="1" applyAlignment="1" applyProtection="1">
      <alignment horizontal="left"/>
    </xf>
    <xf numFmtId="167" fontId="4" fillId="0" borderId="0" xfId="1" applyNumberFormat="1" applyFont="1" applyAlignment="1" applyProtection="1">
      <alignment horizontal="left"/>
    </xf>
    <xf numFmtId="167" fontId="4" fillId="0" borderId="0" xfId="0" applyNumberFormat="1" applyFont="1" applyFill="1" applyBorder="1" applyAlignment="1" applyProtection="1">
      <alignment vertical="center"/>
    </xf>
    <xf numFmtId="167" fontId="9" fillId="0" borderId="0" xfId="0" applyNumberFormat="1" applyFont="1" applyFill="1" applyBorder="1" applyAlignment="1" applyProtection="1">
      <alignment horizontal="left" vertical="center"/>
    </xf>
    <xf numFmtId="167" fontId="10" fillId="0" borderId="0" xfId="0" applyNumberFormat="1" applyFont="1" applyFill="1" applyBorder="1" applyAlignment="1" applyProtection="1">
      <alignment horizontal="left" vertical="center"/>
    </xf>
    <xf numFmtId="167" fontId="4" fillId="0" borderId="0" xfId="0" applyNumberFormat="1" applyFont="1" applyFill="1" applyBorder="1" applyAlignment="1" applyProtection="1">
      <alignment horizontal="justify" vertical="top" wrapText="1"/>
    </xf>
    <xf numFmtId="167" fontId="4" fillId="0" borderId="0" xfId="0" applyNumberFormat="1" applyFont="1" applyFill="1" applyBorder="1" applyAlignment="1" applyProtection="1">
      <alignment horizontal="justify" vertical="top" wrapText="1"/>
      <protection locked="0"/>
    </xf>
    <xf numFmtId="167" fontId="6" fillId="0" borderId="0" xfId="0" applyNumberFormat="1" applyFont="1" applyAlignment="1" applyProtection="1">
      <alignment vertical="center"/>
      <protection locked="0"/>
    </xf>
    <xf numFmtId="168" fontId="12" fillId="5" borderId="3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right" vertical="center" wrapText="1"/>
    </xf>
    <xf numFmtId="0" fontId="10" fillId="6" borderId="1" xfId="0" applyFont="1" applyFill="1" applyBorder="1" applyAlignment="1" applyProtection="1">
      <alignment vertical="center"/>
    </xf>
    <xf numFmtId="166" fontId="3" fillId="7" borderId="3" xfId="0" applyNumberFormat="1" applyFont="1" applyFill="1" applyBorder="1" applyAlignment="1" applyProtection="1">
      <alignment horizontal="right" vertical="center" wrapText="1"/>
    </xf>
    <xf numFmtId="166" fontId="0" fillId="0" borderId="0" xfId="0" applyNumberFormat="1"/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vertical="center" wrapText="1"/>
    </xf>
    <xf numFmtId="9" fontId="3" fillId="0" borderId="6" xfId="3" applyFont="1" applyFill="1" applyBorder="1" applyAlignment="1" applyProtection="1">
      <alignment horizontal="center" vertical="center" wrapText="1"/>
    </xf>
    <xf numFmtId="0" fontId="0" fillId="0" borderId="0" xfId="0" applyFill="1"/>
    <xf numFmtId="164" fontId="3" fillId="2" borderId="1" xfId="0" applyNumberFormat="1" applyFont="1" applyFill="1" applyBorder="1" applyAlignment="1" applyProtection="1">
      <alignment horizontal="left" vertical="center" wrapText="1"/>
    </xf>
    <xf numFmtId="164" fontId="3" fillId="2" borderId="2" xfId="0" applyNumberFormat="1" applyFont="1" applyFill="1" applyBorder="1" applyAlignment="1" applyProtection="1">
      <alignment horizontal="left" vertical="center" wrapText="1"/>
    </xf>
    <xf numFmtId="164" fontId="3" fillId="2" borderId="5" xfId="0" applyNumberFormat="1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 indent="8"/>
    </xf>
    <xf numFmtId="0" fontId="3" fillId="3" borderId="4" xfId="0" applyFont="1" applyFill="1" applyBorder="1" applyAlignment="1" applyProtection="1">
      <alignment horizontal="left" vertical="center" wrapText="1" indent="8"/>
    </xf>
    <xf numFmtId="0" fontId="3" fillId="2" borderId="1" xfId="0" applyFont="1" applyFill="1" applyBorder="1" applyAlignment="1" applyProtection="1">
      <alignment horizontal="justify" vertical="justify" wrapText="1"/>
    </xf>
    <xf numFmtId="0" fontId="3" fillId="2" borderId="2" xfId="0" applyFont="1" applyFill="1" applyBorder="1" applyAlignment="1" applyProtection="1">
      <alignment horizontal="justify" vertical="justify" wrapText="1"/>
    </xf>
    <xf numFmtId="0" fontId="3" fillId="2" borderId="5" xfId="0" applyFont="1" applyFill="1" applyBorder="1" applyAlignment="1" applyProtection="1">
      <alignment horizontal="justify" vertical="justify" wrapText="1"/>
    </xf>
    <xf numFmtId="0" fontId="2" fillId="5" borderId="1" xfId="0" applyFont="1" applyFill="1" applyBorder="1" applyAlignment="1" applyProtection="1">
      <alignment horizontal="left" vertical="center"/>
    </xf>
    <xf numFmtId="0" fontId="2" fillId="5" borderId="2" xfId="0" applyFont="1" applyFill="1" applyBorder="1" applyAlignment="1" applyProtection="1">
      <alignment horizontal="left" vertical="center"/>
    </xf>
    <xf numFmtId="0" fontId="2" fillId="5" borderId="4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</cellXfs>
  <cellStyles count="4">
    <cellStyle name="Navadno" xfId="0" builtinId="0"/>
    <cellStyle name="Odstotek" xfId="3" builtinId="5"/>
    <cellStyle name="Valuta" xfId="2" builtinId="4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0"/>
  <sheetViews>
    <sheetView tabSelected="1" topLeftCell="A37" zoomScale="85" zoomScaleNormal="85" workbookViewId="0">
      <selection activeCell="A12" sqref="A12:XFD12"/>
    </sheetView>
  </sheetViews>
  <sheetFormatPr defaultRowHeight="15" x14ac:dyDescent="0.25"/>
  <cols>
    <col min="1" max="1" width="8.5703125" customWidth="1"/>
    <col min="2" max="2" width="45.85546875" customWidth="1"/>
    <col min="5" max="5" width="15.42578125" style="69" bestFit="1" customWidth="1"/>
    <col min="6" max="6" width="8.140625" customWidth="1"/>
    <col min="7" max="7" width="22.28515625" customWidth="1"/>
    <col min="8" max="8" width="19.7109375" customWidth="1"/>
    <col min="9" max="9" width="21.5703125" customWidth="1"/>
    <col min="10" max="10" width="16.5703125" customWidth="1"/>
    <col min="11" max="11" width="22.42578125" bestFit="1" customWidth="1"/>
    <col min="13" max="13" width="13.42578125" bestFit="1" customWidth="1"/>
  </cols>
  <sheetData>
    <row r="1" spans="1:13" x14ac:dyDescent="0.25">
      <c r="A1" t="s">
        <v>81</v>
      </c>
    </row>
    <row r="2" spans="1:13" ht="39.6" customHeight="1" x14ac:dyDescent="0.25">
      <c r="A2" s="1"/>
      <c r="B2" s="2" t="s">
        <v>82</v>
      </c>
      <c r="C2" s="2"/>
      <c r="D2" s="2"/>
      <c r="E2" s="67"/>
      <c r="F2" s="2"/>
      <c r="G2" s="3"/>
      <c r="H2" s="92" t="s">
        <v>0</v>
      </c>
      <c r="I2" s="92"/>
      <c r="J2" s="92" t="s">
        <v>1</v>
      </c>
      <c r="K2" s="92"/>
    </row>
    <row r="3" spans="1:13" ht="51" x14ac:dyDescent="0.25">
      <c r="A3" s="93" t="s">
        <v>2</v>
      </c>
      <c r="B3" s="94"/>
      <c r="C3" s="4" t="s">
        <v>3</v>
      </c>
      <c r="D3" s="4" t="s">
        <v>4</v>
      </c>
      <c r="E3" s="68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8</v>
      </c>
      <c r="K3" s="4" t="s">
        <v>9</v>
      </c>
    </row>
    <row r="4" spans="1:13" x14ac:dyDescent="0.25">
      <c r="A4" s="95" t="s">
        <v>10</v>
      </c>
      <c r="B4" s="96"/>
      <c r="C4" s="96"/>
      <c r="D4" s="96"/>
      <c r="E4" s="96"/>
      <c r="F4" s="96"/>
      <c r="G4" s="96"/>
      <c r="H4" s="96"/>
      <c r="I4" s="96"/>
      <c r="J4" s="96"/>
      <c r="K4" s="97"/>
    </row>
    <row r="5" spans="1:13" ht="25.5" x14ac:dyDescent="0.25">
      <c r="A5" s="6">
        <v>1</v>
      </c>
      <c r="B5" s="7" t="s">
        <v>11</v>
      </c>
      <c r="C5" s="6" t="s">
        <v>12</v>
      </c>
      <c r="D5" s="8">
        <v>8</v>
      </c>
      <c r="E5" s="13"/>
      <c r="F5" s="9">
        <v>0.22</v>
      </c>
      <c r="G5" s="10">
        <f>E5+E5*F5</f>
        <v>0</v>
      </c>
      <c r="H5" s="83">
        <f t="shared" ref="H5:H12" si="0">D5*E5</f>
        <v>0</v>
      </c>
      <c r="I5" s="10">
        <f t="shared" ref="I5:I12" si="1">D5*E5+(D5*E5)*F5</f>
        <v>0</v>
      </c>
      <c r="J5" s="83">
        <f>H5*48</f>
        <v>0</v>
      </c>
      <c r="K5" s="10">
        <f>I5*48</f>
        <v>0</v>
      </c>
    </row>
    <row r="6" spans="1:13" ht="25.5" x14ac:dyDescent="0.25">
      <c r="A6" s="6">
        <v>2</v>
      </c>
      <c r="B6" s="11" t="s">
        <v>13</v>
      </c>
      <c r="C6" s="6" t="s">
        <v>12</v>
      </c>
      <c r="D6" s="8">
        <v>298</v>
      </c>
      <c r="E6" s="13"/>
      <c r="F6" s="9">
        <v>0.22</v>
      </c>
      <c r="G6" s="10">
        <f t="shared" ref="G6:G29" si="2">E6+E6*F6</f>
        <v>0</v>
      </c>
      <c r="H6" s="83">
        <f t="shared" si="0"/>
        <v>0</v>
      </c>
      <c r="I6" s="10">
        <f t="shared" si="1"/>
        <v>0</v>
      </c>
      <c r="J6" s="83">
        <f t="shared" ref="J6:J12" si="3">H6*48</f>
        <v>0</v>
      </c>
      <c r="K6" s="10">
        <f t="shared" ref="K6:K12" si="4">I6*48</f>
        <v>0</v>
      </c>
    </row>
    <row r="7" spans="1:13" ht="25.5" x14ac:dyDescent="0.25">
      <c r="A7" s="6">
        <v>3</v>
      </c>
      <c r="B7" s="7" t="s">
        <v>14</v>
      </c>
      <c r="C7" s="6" t="s">
        <v>12</v>
      </c>
      <c r="D7" s="8">
        <v>2</v>
      </c>
      <c r="E7" s="13"/>
      <c r="F7" s="9">
        <v>0.22</v>
      </c>
      <c r="G7" s="10">
        <f t="shared" si="2"/>
        <v>0</v>
      </c>
      <c r="H7" s="83">
        <f t="shared" si="0"/>
        <v>0</v>
      </c>
      <c r="I7" s="10">
        <f t="shared" si="1"/>
        <v>0</v>
      </c>
      <c r="J7" s="83">
        <f t="shared" si="3"/>
        <v>0</v>
      </c>
      <c r="K7" s="10">
        <f t="shared" si="4"/>
        <v>0</v>
      </c>
    </row>
    <row r="8" spans="1:13" ht="25.5" x14ac:dyDescent="0.25">
      <c r="A8" s="6">
        <v>4</v>
      </c>
      <c r="B8" s="7" t="s">
        <v>65</v>
      </c>
      <c r="C8" s="6" t="s">
        <v>12</v>
      </c>
      <c r="D8" s="8">
        <v>2</v>
      </c>
      <c r="E8" s="13"/>
      <c r="F8" s="9">
        <v>0.22</v>
      </c>
      <c r="G8" s="10">
        <f t="shared" ref="G8" si="5">E8+E8*F8</f>
        <v>0</v>
      </c>
      <c r="H8" s="83">
        <f t="shared" ref="H8" si="6">D8*E8</f>
        <v>0</v>
      </c>
      <c r="I8" s="10">
        <f t="shared" ref="I8" si="7">D8*E8+(D8*E8)*F8</f>
        <v>0</v>
      </c>
      <c r="J8" s="83">
        <f t="shared" ref="J8" si="8">H8*48</f>
        <v>0</v>
      </c>
      <c r="K8" s="10">
        <f t="shared" ref="K8" si="9">I8*48</f>
        <v>0</v>
      </c>
    </row>
    <row r="9" spans="1:13" ht="25.5" x14ac:dyDescent="0.25">
      <c r="A9" s="6">
        <v>5</v>
      </c>
      <c r="B9" s="7" t="s">
        <v>66</v>
      </c>
      <c r="C9" s="6" t="s">
        <v>12</v>
      </c>
      <c r="D9" s="8">
        <v>2</v>
      </c>
      <c r="E9" s="13"/>
      <c r="F9" s="9">
        <v>0.22</v>
      </c>
      <c r="G9" s="10">
        <f t="shared" ref="G9" si="10">E9+E9*F9</f>
        <v>0</v>
      </c>
      <c r="H9" s="83">
        <f t="shared" ref="H9" si="11">D9*E9</f>
        <v>0</v>
      </c>
      <c r="I9" s="10">
        <f t="shared" ref="I9" si="12">D9*E9+(D9*E9)*F9</f>
        <v>0</v>
      </c>
      <c r="J9" s="83">
        <f t="shared" ref="J9" si="13">H9*48</f>
        <v>0</v>
      </c>
      <c r="K9" s="10">
        <f t="shared" ref="K9" si="14">I9*48</f>
        <v>0</v>
      </c>
    </row>
    <row r="10" spans="1:13" ht="25.5" x14ac:dyDescent="0.25">
      <c r="A10" s="6">
        <v>6</v>
      </c>
      <c r="B10" s="7" t="s">
        <v>15</v>
      </c>
      <c r="C10" s="6" t="s">
        <v>12</v>
      </c>
      <c r="D10" s="8">
        <v>2</v>
      </c>
      <c r="E10" s="13"/>
      <c r="F10" s="9">
        <v>0.22</v>
      </c>
      <c r="G10" s="10">
        <f t="shared" si="2"/>
        <v>0</v>
      </c>
      <c r="H10" s="83">
        <f t="shared" si="0"/>
        <v>0</v>
      </c>
      <c r="I10" s="10">
        <f t="shared" si="1"/>
        <v>0</v>
      </c>
      <c r="J10" s="83">
        <f t="shared" si="3"/>
        <v>0</v>
      </c>
      <c r="K10" s="10">
        <f t="shared" si="4"/>
        <v>0</v>
      </c>
    </row>
    <row r="11" spans="1:13" ht="25.5" x14ac:dyDescent="0.25">
      <c r="A11" s="6">
        <v>7</v>
      </c>
      <c r="B11" s="7" t="s">
        <v>16</v>
      </c>
      <c r="C11" s="6" t="s">
        <v>12</v>
      </c>
      <c r="D11" s="8">
        <v>2</v>
      </c>
      <c r="E11" s="13"/>
      <c r="F11" s="9">
        <v>0.22</v>
      </c>
      <c r="G11" s="10">
        <f t="shared" si="2"/>
        <v>0</v>
      </c>
      <c r="H11" s="83">
        <f t="shared" si="0"/>
        <v>0</v>
      </c>
      <c r="I11" s="10">
        <f t="shared" si="1"/>
        <v>0</v>
      </c>
      <c r="J11" s="83">
        <f t="shared" si="3"/>
        <v>0</v>
      </c>
      <c r="K11" s="10">
        <f t="shared" si="4"/>
        <v>0</v>
      </c>
    </row>
    <row r="12" spans="1:13" ht="25.5" x14ac:dyDescent="0.25">
      <c r="A12" s="6">
        <v>9</v>
      </c>
      <c r="B12" s="7" t="s">
        <v>17</v>
      </c>
      <c r="C12" s="6" t="s">
        <v>12</v>
      </c>
      <c r="D12" s="8">
        <v>2</v>
      </c>
      <c r="E12" s="13"/>
      <c r="F12" s="9">
        <v>0.22</v>
      </c>
      <c r="G12" s="10">
        <f t="shared" si="2"/>
        <v>0</v>
      </c>
      <c r="H12" s="83">
        <f t="shared" si="0"/>
        <v>0</v>
      </c>
      <c r="I12" s="10">
        <f t="shared" si="1"/>
        <v>0</v>
      </c>
      <c r="J12" s="83">
        <f t="shared" si="3"/>
        <v>0</v>
      </c>
      <c r="K12" s="10">
        <f t="shared" si="4"/>
        <v>0</v>
      </c>
    </row>
    <row r="13" spans="1:13" x14ac:dyDescent="0.25">
      <c r="A13" s="89" t="s">
        <v>18</v>
      </c>
      <c r="B13" s="90"/>
      <c r="C13" s="90"/>
      <c r="D13" s="90"/>
      <c r="E13" s="90"/>
      <c r="F13" s="90"/>
      <c r="G13" s="90"/>
      <c r="H13" s="90"/>
      <c r="I13" s="90"/>
      <c r="J13" s="90"/>
      <c r="K13" s="91"/>
      <c r="M13" s="84">
        <f>SUM(J5:J12)</f>
        <v>0</v>
      </c>
    </row>
    <row r="14" spans="1:13" s="88" customFormat="1" x14ac:dyDescent="0.25">
      <c r="A14" s="85">
        <v>10</v>
      </c>
      <c r="B14" s="86" t="s">
        <v>63</v>
      </c>
      <c r="C14" s="85" t="s">
        <v>19</v>
      </c>
      <c r="D14" s="81">
        <v>8200</v>
      </c>
      <c r="E14" s="13"/>
      <c r="F14" s="87">
        <v>0.22</v>
      </c>
      <c r="G14" s="10">
        <f t="shared" ref="G14" si="15">E14+E14*F14</f>
        <v>0</v>
      </c>
      <c r="H14" s="83">
        <f t="shared" ref="H14" si="16">D14*E14</f>
        <v>0</v>
      </c>
      <c r="I14" s="10">
        <f t="shared" ref="I14" si="17">D14*E14+(D14*E14)*F14</f>
        <v>0</v>
      </c>
      <c r="J14" s="83">
        <f>H14*48</f>
        <v>0</v>
      </c>
      <c r="K14" s="10">
        <f>I14*48</f>
        <v>0</v>
      </c>
    </row>
    <row r="15" spans="1:13" x14ac:dyDescent="0.25">
      <c r="A15" s="14">
        <v>11</v>
      </c>
      <c r="B15" s="15" t="s">
        <v>51</v>
      </c>
      <c r="C15" s="14" t="s">
        <v>19</v>
      </c>
      <c r="D15" s="16">
        <v>2400</v>
      </c>
      <c r="E15" s="13"/>
      <c r="F15" s="17">
        <v>0.22</v>
      </c>
      <c r="G15" s="10">
        <f t="shared" si="2"/>
        <v>0</v>
      </c>
      <c r="H15" s="83">
        <f t="shared" ref="H15:H20" si="18">D15*E15</f>
        <v>0</v>
      </c>
      <c r="I15" s="10">
        <f t="shared" ref="I15:I20" si="19">D15*E15+(D15*E15)*F15</f>
        <v>0</v>
      </c>
      <c r="J15" s="83">
        <f>H15*48</f>
        <v>0</v>
      </c>
      <c r="K15" s="10">
        <f>I15*48</f>
        <v>0</v>
      </c>
    </row>
    <row r="16" spans="1:13" x14ac:dyDescent="0.25">
      <c r="A16" s="14">
        <v>12</v>
      </c>
      <c r="B16" s="7" t="s">
        <v>52</v>
      </c>
      <c r="C16" s="6" t="s">
        <v>19</v>
      </c>
      <c r="D16" s="8">
        <v>380</v>
      </c>
      <c r="E16" s="13"/>
      <c r="F16" s="9">
        <v>0.22</v>
      </c>
      <c r="G16" s="10">
        <f t="shared" si="2"/>
        <v>0</v>
      </c>
      <c r="H16" s="83">
        <f t="shared" si="18"/>
        <v>0</v>
      </c>
      <c r="I16" s="10">
        <f t="shared" si="19"/>
        <v>0</v>
      </c>
      <c r="J16" s="83">
        <f t="shared" ref="J16:K20" si="20">H16*48</f>
        <v>0</v>
      </c>
      <c r="K16" s="10">
        <f t="shared" si="20"/>
        <v>0</v>
      </c>
    </row>
    <row r="17" spans="1:13" x14ac:dyDescent="0.25">
      <c r="A17" s="14">
        <v>13</v>
      </c>
      <c r="B17" s="7" t="s">
        <v>53</v>
      </c>
      <c r="C17" s="6" t="s">
        <v>19</v>
      </c>
      <c r="D17" s="8">
        <v>360</v>
      </c>
      <c r="E17" s="13"/>
      <c r="F17" s="9">
        <v>0.22</v>
      </c>
      <c r="G17" s="10">
        <f t="shared" si="2"/>
        <v>0</v>
      </c>
      <c r="H17" s="83">
        <f t="shared" si="18"/>
        <v>0</v>
      </c>
      <c r="I17" s="10">
        <f t="shared" si="19"/>
        <v>0</v>
      </c>
      <c r="J17" s="83">
        <f t="shared" si="20"/>
        <v>0</v>
      </c>
      <c r="K17" s="10">
        <f t="shared" si="20"/>
        <v>0</v>
      </c>
    </row>
    <row r="18" spans="1:13" x14ac:dyDescent="0.25">
      <c r="A18" s="14">
        <v>14</v>
      </c>
      <c r="B18" s="7" t="s">
        <v>54</v>
      </c>
      <c r="C18" s="14" t="s">
        <v>19</v>
      </c>
      <c r="D18" s="8">
        <v>90</v>
      </c>
      <c r="E18" s="13"/>
      <c r="F18" s="9">
        <v>0.22</v>
      </c>
      <c r="G18" s="10">
        <f t="shared" ref="G18:G19" si="21">E18+E18*F18</f>
        <v>0</v>
      </c>
      <c r="H18" s="83">
        <f t="shared" ref="H18:H19" si="22">D18*E18</f>
        <v>0</v>
      </c>
      <c r="I18" s="10">
        <f t="shared" ref="I18:I19" si="23">D18*E18+(D18*E18)*F18</f>
        <v>0</v>
      </c>
      <c r="J18" s="83">
        <f t="shared" ref="J18:J19" si="24">H18*48</f>
        <v>0</v>
      </c>
      <c r="K18" s="10">
        <f t="shared" ref="K18:K19" si="25">I18*48</f>
        <v>0</v>
      </c>
    </row>
    <row r="19" spans="1:13" x14ac:dyDescent="0.25">
      <c r="A19" s="14">
        <v>15</v>
      </c>
      <c r="B19" s="7" t="s">
        <v>55</v>
      </c>
      <c r="C19" s="14" t="s">
        <v>19</v>
      </c>
      <c r="D19" s="8">
        <v>80</v>
      </c>
      <c r="E19" s="13"/>
      <c r="F19" s="9">
        <v>0.22</v>
      </c>
      <c r="G19" s="10">
        <f t="shared" si="21"/>
        <v>0</v>
      </c>
      <c r="H19" s="83">
        <f t="shared" si="22"/>
        <v>0</v>
      </c>
      <c r="I19" s="10">
        <f t="shared" si="23"/>
        <v>0</v>
      </c>
      <c r="J19" s="83">
        <f t="shared" si="24"/>
        <v>0</v>
      </c>
      <c r="K19" s="10">
        <f t="shared" si="25"/>
        <v>0</v>
      </c>
    </row>
    <row r="20" spans="1:13" x14ac:dyDescent="0.25">
      <c r="A20" s="14">
        <v>16</v>
      </c>
      <c r="B20" s="7" t="s">
        <v>56</v>
      </c>
      <c r="C20" s="14" t="s">
        <v>19</v>
      </c>
      <c r="D20" s="8">
        <v>80</v>
      </c>
      <c r="E20" s="13"/>
      <c r="F20" s="9">
        <v>0.22</v>
      </c>
      <c r="G20" s="10">
        <f t="shared" si="2"/>
        <v>0</v>
      </c>
      <c r="H20" s="83">
        <f t="shared" si="18"/>
        <v>0</v>
      </c>
      <c r="I20" s="10">
        <f t="shared" si="19"/>
        <v>0</v>
      </c>
      <c r="J20" s="83">
        <f t="shared" si="20"/>
        <v>0</v>
      </c>
      <c r="K20" s="10">
        <f t="shared" si="20"/>
        <v>0</v>
      </c>
    </row>
    <row r="21" spans="1:13" x14ac:dyDescent="0.25">
      <c r="A21" s="102" t="s">
        <v>44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4"/>
      <c r="M21" s="84">
        <f>SUM(J14:J20)</f>
        <v>0</v>
      </c>
    </row>
    <row r="22" spans="1:13" x14ac:dyDescent="0.25">
      <c r="A22" s="6">
        <v>17</v>
      </c>
      <c r="B22" s="7" t="s">
        <v>64</v>
      </c>
      <c r="C22" s="6" t="s">
        <v>19</v>
      </c>
      <c r="D22" s="8">
        <v>1880</v>
      </c>
      <c r="F22" s="9">
        <v>0.22</v>
      </c>
      <c r="G22" s="10">
        <f t="shared" ref="G22" si="26">E22+E22*F22</f>
        <v>0</v>
      </c>
      <c r="H22" s="83">
        <f>D22*E22</f>
        <v>0</v>
      </c>
      <c r="I22" s="10">
        <f>D22*E22+(D22*E22)*F22</f>
        <v>0</v>
      </c>
      <c r="J22" s="83">
        <f>H22*48</f>
        <v>0</v>
      </c>
      <c r="K22" s="10">
        <f>I22*48</f>
        <v>0</v>
      </c>
    </row>
    <row r="23" spans="1:13" x14ac:dyDescent="0.25">
      <c r="A23" s="6">
        <v>18</v>
      </c>
      <c r="B23" s="7" t="s">
        <v>57</v>
      </c>
      <c r="C23" s="6" t="s">
        <v>19</v>
      </c>
      <c r="D23" s="8">
        <v>2300</v>
      </c>
      <c r="F23" s="9">
        <v>0.22</v>
      </c>
      <c r="G23" s="10">
        <f t="shared" si="2"/>
        <v>0</v>
      </c>
      <c r="H23" s="83">
        <f>D23*E23</f>
        <v>0</v>
      </c>
      <c r="I23" s="10">
        <f>D23*E23+(D23*E23)*F23</f>
        <v>0</v>
      </c>
      <c r="J23" s="83">
        <f>H23*48</f>
        <v>0</v>
      </c>
      <c r="K23" s="10">
        <f>I23*48</f>
        <v>0</v>
      </c>
    </row>
    <row r="24" spans="1:13" x14ac:dyDescent="0.25">
      <c r="A24" s="6">
        <v>19</v>
      </c>
      <c r="B24" s="7" t="s">
        <v>58</v>
      </c>
      <c r="C24" s="6" t="s">
        <v>19</v>
      </c>
      <c r="D24" s="8">
        <v>1900</v>
      </c>
      <c r="E24" s="13"/>
      <c r="F24" s="9">
        <v>0.22</v>
      </c>
      <c r="G24" s="10">
        <f t="shared" si="2"/>
        <v>0</v>
      </c>
      <c r="H24" s="83">
        <f>D24*E24</f>
        <v>0</v>
      </c>
      <c r="I24" s="10">
        <f>D24*E24+(D24*E24)*F24</f>
        <v>0</v>
      </c>
      <c r="J24" s="83">
        <f t="shared" ref="J24:K29" si="27">H24*48</f>
        <v>0</v>
      </c>
      <c r="K24" s="10">
        <f t="shared" si="27"/>
        <v>0</v>
      </c>
    </row>
    <row r="25" spans="1:13" x14ac:dyDescent="0.25">
      <c r="A25" s="6">
        <v>20</v>
      </c>
      <c r="B25" s="7" t="s">
        <v>59</v>
      </c>
      <c r="C25" s="6" t="s">
        <v>19</v>
      </c>
      <c r="D25" s="8">
        <v>450</v>
      </c>
      <c r="E25" s="13"/>
      <c r="F25" s="9">
        <v>0.22</v>
      </c>
      <c r="G25" s="10">
        <f t="shared" si="2"/>
        <v>0</v>
      </c>
      <c r="H25" s="83">
        <f>D25*E25</f>
        <v>0</v>
      </c>
      <c r="I25" s="10">
        <f>D25*E25+(D25*E25)*F25</f>
        <v>0</v>
      </c>
      <c r="J25" s="83">
        <f t="shared" si="27"/>
        <v>0</v>
      </c>
      <c r="K25" s="10">
        <f t="shared" si="27"/>
        <v>0</v>
      </c>
    </row>
    <row r="26" spans="1:13" x14ac:dyDescent="0.25">
      <c r="A26" s="6">
        <v>21</v>
      </c>
      <c r="B26" s="7" t="s">
        <v>60</v>
      </c>
      <c r="C26" s="6" t="s">
        <v>19</v>
      </c>
      <c r="D26" s="8">
        <v>600</v>
      </c>
      <c r="E26" s="13"/>
      <c r="F26" s="9">
        <v>0.22</v>
      </c>
      <c r="G26" s="10">
        <f t="shared" ref="G26:G28" si="28">E26+E26*F26</f>
        <v>0</v>
      </c>
      <c r="H26" s="83">
        <f t="shared" ref="H26:H28" si="29">D26*E26</f>
        <v>0</v>
      </c>
      <c r="I26" s="10">
        <f t="shared" ref="I26:I28" si="30">D26*E26+(D26*E26)*F26</f>
        <v>0</v>
      </c>
      <c r="J26" s="83">
        <f t="shared" ref="J26:J28" si="31">H26*48</f>
        <v>0</v>
      </c>
      <c r="K26" s="10">
        <f t="shared" ref="K26:K28" si="32">I26*48</f>
        <v>0</v>
      </c>
    </row>
    <row r="27" spans="1:13" x14ac:dyDescent="0.25">
      <c r="A27" s="6">
        <v>22</v>
      </c>
      <c r="B27" s="7" t="s">
        <v>67</v>
      </c>
      <c r="C27" s="6" t="s">
        <v>19</v>
      </c>
      <c r="D27" s="8">
        <v>300</v>
      </c>
      <c r="E27" s="13"/>
      <c r="F27" s="9">
        <v>0.22</v>
      </c>
      <c r="G27" s="10">
        <f t="shared" si="28"/>
        <v>0</v>
      </c>
      <c r="H27" s="83">
        <f t="shared" si="29"/>
        <v>0</v>
      </c>
      <c r="I27" s="10">
        <f t="shared" si="30"/>
        <v>0</v>
      </c>
      <c r="J27" s="83">
        <f t="shared" si="31"/>
        <v>0</v>
      </c>
      <c r="K27" s="10">
        <f t="shared" si="32"/>
        <v>0</v>
      </c>
    </row>
    <row r="28" spans="1:13" x14ac:dyDescent="0.25">
      <c r="A28" s="6">
        <v>23</v>
      </c>
      <c r="B28" s="7" t="s">
        <v>61</v>
      </c>
      <c r="C28" s="6" t="s">
        <v>19</v>
      </c>
      <c r="D28" s="8">
        <v>260</v>
      </c>
      <c r="E28" s="13"/>
      <c r="F28" s="9">
        <v>0.22</v>
      </c>
      <c r="G28" s="10">
        <f t="shared" si="28"/>
        <v>0</v>
      </c>
      <c r="H28" s="83">
        <f t="shared" si="29"/>
        <v>0</v>
      </c>
      <c r="I28" s="10">
        <f t="shared" si="30"/>
        <v>0</v>
      </c>
      <c r="J28" s="83">
        <f t="shared" si="31"/>
        <v>0</v>
      </c>
      <c r="K28" s="10">
        <f t="shared" si="32"/>
        <v>0</v>
      </c>
    </row>
    <row r="29" spans="1:13" x14ac:dyDescent="0.25">
      <c r="A29" s="6">
        <v>24</v>
      </c>
      <c r="B29" s="7" t="s">
        <v>62</v>
      </c>
      <c r="C29" s="6" t="s">
        <v>19</v>
      </c>
      <c r="D29" s="8">
        <v>200</v>
      </c>
      <c r="E29" s="13"/>
      <c r="F29" s="9">
        <v>0.22</v>
      </c>
      <c r="G29" s="10">
        <f t="shared" si="2"/>
        <v>0</v>
      </c>
      <c r="H29" s="83">
        <f>D29*E29</f>
        <v>0</v>
      </c>
      <c r="I29" s="10">
        <f>D29*E29+(D29*E29)*F29</f>
        <v>0</v>
      </c>
      <c r="J29" s="83">
        <f t="shared" si="27"/>
        <v>0</v>
      </c>
      <c r="K29" s="10">
        <f t="shared" si="27"/>
        <v>0</v>
      </c>
    </row>
    <row r="30" spans="1:13" x14ac:dyDescent="0.25">
      <c r="A30" s="102" t="s">
        <v>68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4"/>
      <c r="M30" s="84">
        <f>SUM(J22:J29)</f>
        <v>0</v>
      </c>
    </row>
    <row r="31" spans="1:13" ht="25.5" x14ac:dyDescent="0.25">
      <c r="A31" s="20">
        <v>25</v>
      </c>
      <c r="B31" s="11" t="s">
        <v>20</v>
      </c>
      <c r="C31" s="20" t="s">
        <v>12</v>
      </c>
      <c r="D31" s="12">
        <v>50</v>
      </c>
      <c r="E31" s="13"/>
      <c r="F31" s="9">
        <v>0.22</v>
      </c>
      <c r="G31" s="10">
        <f t="shared" ref="G31:G34" si="33">E31+E31*F31</f>
        <v>0</v>
      </c>
      <c r="H31" s="83">
        <f>D31*E31</f>
        <v>0</v>
      </c>
      <c r="I31" s="10">
        <f>D31*E31+(D31*E31)*F31</f>
        <v>0</v>
      </c>
      <c r="J31" s="83">
        <f>H31*48</f>
        <v>0</v>
      </c>
      <c r="K31" s="10">
        <f>I31*48</f>
        <v>0</v>
      </c>
    </row>
    <row r="32" spans="1:13" ht="25.5" x14ac:dyDescent="0.25">
      <c r="A32" s="20">
        <v>26</v>
      </c>
      <c r="B32" s="11" t="s">
        <v>21</v>
      </c>
      <c r="C32" s="20" t="s">
        <v>19</v>
      </c>
      <c r="D32" s="12">
        <v>300</v>
      </c>
      <c r="E32" s="13"/>
      <c r="F32" s="9">
        <v>0.22</v>
      </c>
      <c r="G32" s="10">
        <f t="shared" si="33"/>
        <v>0</v>
      </c>
      <c r="H32" s="83">
        <f>D32*E32</f>
        <v>0</v>
      </c>
      <c r="I32" s="10">
        <f>D32*E32+(D32*E32)*F32</f>
        <v>0</v>
      </c>
      <c r="J32" s="83">
        <f t="shared" ref="J32:K34" si="34">H32*48</f>
        <v>0</v>
      </c>
      <c r="K32" s="10">
        <f t="shared" si="34"/>
        <v>0</v>
      </c>
    </row>
    <row r="33" spans="1:13" ht="25.5" x14ac:dyDescent="0.25">
      <c r="A33" s="20">
        <v>27</v>
      </c>
      <c r="B33" s="11" t="s">
        <v>22</v>
      </c>
      <c r="C33" s="20" t="s">
        <v>19</v>
      </c>
      <c r="D33" s="12">
        <v>300</v>
      </c>
      <c r="E33" s="13"/>
      <c r="F33" s="9">
        <v>0.22</v>
      </c>
      <c r="G33" s="10">
        <f t="shared" si="33"/>
        <v>0</v>
      </c>
      <c r="H33" s="83">
        <f>D33*E33</f>
        <v>0</v>
      </c>
      <c r="I33" s="10">
        <f>D33*E33+(D33*E33)*F33</f>
        <v>0</v>
      </c>
      <c r="J33" s="83">
        <f t="shared" si="34"/>
        <v>0</v>
      </c>
      <c r="K33" s="10">
        <f t="shared" si="34"/>
        <v>0</v>
      </c>
    </row>
    <row r="34" spans="1:13" ht="25.5" x14ac:dyDescent="0.25">
      <c r="A34" s="20">
        <v>28</v>
      </c>
      <c r="B34" s="11" t="s">
        <v>23</v>
      </c>
      <c r="C34" s="20" t="s">
        <v>12</v>
      </c>
      <c r="D34" s="12">
        <v>5</v>
      </c>
      <c r="E34" s="13"/>
      <c r="F34" s="9">
        <v>0.22</v>
      </c>
      <c r="G34" s="10">
        <f t="shared" si="33"/>
        <v>0</v>
      </c>
      <c r="H34" s="83">
        <f>D34*E34</f>
        <v>0</v>
      </c>
      <c r="I34" s="10">
        <f>D34*E34+(D34*E34)*F34</f>
        <v>0</v>
      </c>
      <c r="J34" s="83">
        <f t="shared" si="34"/>
        <v>0</v>
      </c>
      <c r="K34" s="10">
        <f t="shared" si="34"/>
        <v>0</v>
      </c>
    </row>
    <row r="35" spans="1:13" x14ac:dyDescent="0.25">
      <c r="A35" s="102" t="s">
        <v>79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5"/>
      <c r="M35" s="84">
        <f>SUM(J31:J34)</f>
        <v>0</v>
      </c>
    </row>
    <row r="36" spans="1:13" x14ac:dyDescent="0.25">
      <c r="A36" s="22">
        <v>29</v>
      </c>
      <c r="B36" s="23" t="s">
        <v>24</v>
      </c>
      <c r="C36" s="20" t="s">
        <v>25</v>
      </c>
      <c r="D36" s="24">
        <v>1</v>
      </c>
      <c r="E36" s="13"/>
      <c r="F36" s="21">
        <v>0.22</v>
      </c>
      <c r="G36" s="10">
        <f t="shared" ref="G36:G37" si="35">E36+E36*F36</f>
        <v>0</v>
      </c>
      <c r="H36" s="83">
        <f>D36*E36</f>
        <v>0</v>
      </c>
      <c r="I36" s="10">
        <f>D36*E36+(D36*E36)*F36</f>
        <v>0</v>
      </c>
      <c r="J36" s="83">
        <f>H36*48</f>
        <v>0</v>
      </c>
      <c r="K36" s="10">
        <f>I36*48</f>
        <v>0</v>
      </c>
    </row>
    <row r="37" spans="1:13" x14ac:dyDescent="0.25">
      <c r="A37" s="22">
        <v>30</v>
      </c>
      <c r="B37" s="23" t="s">
        <v>26</v>
      </c>
      <c r="C37" s="20" t="s">
        <v>25</v>
      </c>
      <c r="D37" s="24">
        <v>2</v>
      </c>
      <c r="E37" s="13"/>
      <c r="F37" s="21">
        <v>0.22</v>
      </c>
      <c r="G37" s="10">
        <f t="shared" si="35"/>
        <v>0</v>
      </c>
      <c r="H37" s="83">
        <f>D37*E37</f>
        <v>0</v>
      </c>
      <c r="I37" s="10">
        <f>D37*E37+(D37*E37)*F37</f>
        <v>0</v>
      </c>
      <c r="J37" s="83">
        <f t="shared" ref="J37:K49" si="36">H37*48</f>
        <v>0</v>
      </c>
      <c r="K37" s="10">
        <f t="shared" si="36"/>
        <v>0</v>
      </c>
    </row>
    <row r="38" spans="1:13" x14ac:dyDescent="0.25">
      <c r="A38" s="22">
        <v>31</v>
      </c>
      <c r="B38" s="23" t="s">
        <v>27</v>
      </c>
      <c r="C38" s="20" t="s">
        <v>25</v>
      </c>
      <c r="D38" s="8">
        <v>3</v>
      </c>
      <c r="E38" s="13"/>
      <c r="F38" s="21">
        <v>0.22</v>
      </c>
      <c r="G38" s="10">
        <f>E38+E38*F38</f>
        <v>0</v>
      </c>
      <c r="H38" s="83">
        <f>D38*E38</f>
        <v>0</v>
      </c>
      <c r="I38" s="10">
        <f>D38*E38+(D38*E38)*F38</f>
        <v>0</v>
      </c>
      <c r="J38" s="83">
        <f t="shared" si="36"/>
        <v>0</v>
      </c>
      <c r="K38" s="10">
        <f t="shared" si="36"/>
        <v>0</v>
      </c>
    </row>
    <row r="39" spans="1:13" x14ac:dyDescent="0.25">
      <c r="A39" s="65" t="s">
        <v>69</v>
      </c>
      <c r="B39" s="23" t="s">
        <v>28</v>
      </c>
      <c r="C39" s="20" t="s">
        <v>25</v>
      </c>
      <c r="D39" s="24">
        <v>1</v>
      </c>
      <c r="E39" s="13"/>
      <c r="F39" s="21">
        <v>0.22</v>
      </c>
      <c r="G39" s="10">
        <f t="shared" ref="G39:G49" si="37">E39+E39*F39</f>
        <v>0</v>
      </c>
      <c r="H39" s="83">
        <f t="shared" ref="H39:H49" si="38">D39*E39</f>
        <v>0</v>
      </c>
      <c r="I39" s="10">
        <f t="shared" ref="I39:I49" si="39">D39*E39+(D39*E39)*F39</f>
        <v>0</v>
      </c>
      <c r="J39" s="83">
        <f t="shared" si="36"/>
        <v>0</v>
      </c>
      <c r="K39" s="10">
        <f t="shared" si="36"/>
        <v>0</v>
      </c>
    </row>
    <row r="40" spans="1:13" x14ac:dyDescent="0.25">
      <c r="A40" s="65" t="s">
        <v>70</v>
      </c>
      <c r="B40" s="23" t="s">
        <v>29</v>
      </c>
      <c r="C40" s="20" t="s">
        <v>25</v>
      </c>
      <c r="D40" s="24">
        <v>3</v>
      </c>
      <c r="E40" s="13"/>
      <c r="F40" s="21">
        <v>0.22</v>
      </c>
      <c r="G40" s="10">
        <f t="shared" si="37"/>
        <v>0</v>
      </c>
      <c r="H40" s="83">
        <f t="shared" si="38"/>
        <v>0</v>
      </c>
      <c r="I40" s="10">
        <f t="shared" si="39"/>
        <v>0</v>
      </c>
      <c r="J40" s="83">
        <f t="shared" si="36"/>
        <v>0</v>
      </c>
      <c r="K40" s="10">
        <f t="shared" si="36"/>
        <v>0</v>
      </c>
    </row>
    <row r="41" spans="1:13" x14ac:dyDescent="0.25">
      <c r="A41" s="65" t="s">
        <v>71</v>
      </c>
      <c r="B41" s="23" t="s">
        <v>30</v>
      </c>
      <c r="C41" s="20" t="s">
        <v>25</v>
      </c>
      <c r="D41" s="24">
        <v>2</v>
      </c>
      <c r="E41" s="13"/>
      <c r="F41" s="21">
        <v>0.22</v>
      </c>
      <c r="G41" s="10">
        <f t="shared" si="37"/>
        <v>0</v>
      </c>
      <c r="H41" s="83">
        <f t="shared" si="38"/>
        <v>0</v>
      </c>
      <c r="I41" s="10">
        <f t="shared" si="39"/>
        <v>0</v>
      </c>
      <c r="J41" s="83">
        <f t="shared" si="36"/>
        <v>0</v>
      </c>
      <c r="K41" s="10">
        <f t="shared" si="36"/>
        <v>0</v>
      </c>
    </row>
    <row r="42" spans="1:13" x14ac:dyDescent="0.25">
      <c r="A42" s="65" t="s">
        <v>72</v>
      </c>
      <c r="B42" s="23" t="s">
        <v>31</v>
      </c>
      <c r="C42" s="20" t="s">
        <v>25</v>
      </c>
      <c r="D42" s="24">
        <v>6</v>
      </c>
      <c r="E42" s="13"/>
      <c r="F42" s="21">
        <v>0.22</v>
      </c>
      <c r="G42" s="10">
        <f t="shared" si="37"/>
        <v>0</v>
      </c>
      <c r="H42" s="83">
        <f t="shared" si="38"/>
        <v>0</v>
      </c>
      <c r="I42" s="10">
        <f t="shared" si="39"/>
        <v>0</v>
      </c>
      <c r="J42" s="83">
        <f t="shared" si="36"/>
        <v>0</v>
      </c>
      <c r="K42" s="10">
        <f t="shared" si="36"/>
        <v>0</v>
      </c>
    </row>
    <row r="43" spans="1:13" x14ac:dyDescent="0.25">
      <c r="A43" s="65" t="s">
        <v>73</v>
      </c>
      <c r="B43" s="23" t="s">
        <v>32</v>
      </c>
      <c r="C43" s="20" t="s">
        <v>25</v>
      </c>
      <c r="D43" s="8">
        <v>14</v>
      </c>
      <c r="E43" s="13"/>
      <c r="F43" s="21">
        <v>0.22</v>
      </c>
      <c r="G43" s="10">
        <f t="shared" ref="G43" si="40">E43+E43*F43</f>
        <v>0</v>
      </c>
      <c r="H43" s="83">
        <f t="shared" ref="H43" si="41">D43*E43</f>
        <v>0</v>
      </c>
      <c r="I43" s="10">
        <f t="shared" ref="I43" si="42">D43*E43+(D43*E43)*F43</f>
        <v>0</v>
      </c>
      <c r="J43" s="83">
        <f t="shared" ref="J43" si="43">H43*48</f>
        <v>0</v>
      </c>
      <c r="K43" s="10">
        <f t="shared" ref="K43" si="44">I43*48</f>
        <v>0</v>
      </c>
    </row>
    <row r="44" spans="1:13" ht="26.25" x14ac:dyDescent="0.25">
      <c r="A44" s="65" t="s">
        <v>74</v>
      </c>
      <c r="B44" s="66" t="s">
        <v>48</v>
      </c>
      <c r="C44" s="20" t="s">
        <v>25</v>
      </c>
      <c r="D44" s="8">
        <v>4</v>
      </c>
      <c r="E44" s="13"/>
      <c r="F44" s="21">
        <v>0.22</v>
      </c>
      <c r="G44" s="10">
        <f t="shared" si="37"/>
        <v>0</v>
      </c>
      <c r="H44" s="83">
        <f t="shared" si="38"/>
        <v>0</v>
      </c>
      <c r="I44" s="10">
        <f t="shared" si="39"/>
        <v>0</v>
      </c>
      <c r="J44" s="83">
        <f t="shared" si="36"/>
        <v>0</v>
      </c>
      <c r="K44" s="10">
        <f t="shared" si="36"/>
        <v>0</v>
      </c>
    </row>
    <row r="45" spans="1:13" ht="26.25" x14ac:dyDescent="0.25">
      <c r="A45" s="65" t="s">
        <v>75</v>
      </c>
      <c r="B45" s="66" t="s">
        <v>47</v>
      </c>
      <c r="C45" s="20" t="s">
        <v>25</v>
      </c>
      <c r="D45" s="24">
        <v>1</v>
      </c>
      <c r="E45" s="13"/>
      <c r="F45" s="21">
        <v>0.22</v>
      </c>
      <c r="G45" s="10">
        <f t="shared" si="37"/>
        <v>0</v>
      </c>
      <c r="H45" s="83">
        <f t="shared" si="38"/>
        <v>0</v>
      </c>
      <c r="I45" s="10">
        <f t="shared" si="39"/>
        <v>0</v>
      </c>
      <c r="J45" s="83">
        <f t="shared" si="36"/>
        <v>0</v>
      </c>
      <c r="K45" s="10">
        <f t="shared" si="36"/>
        <v>0</v>
      </c>
    </row>
    <row r="46" spans="1:13" x14ac:dyDescent="0.25">
      <c r="A46" s="65" t="s">
        <v>76</v>
      </c>
      <c r="B46" s="23" t="s">
        <v>45</v>
      </c>
      <c r="C46" s="20" t="s">
        <v>25</v>
      </c>
      <c r="D46" s="24">
        <v>4</v>
      </c>
      <c r="E46" s="13"/>
      <c r="F46" s="21">
        <v>0.22</v>
      </c>
      <c r="G46" s="10">
        <f t="shared" ref="G46" si="45">E46+E46*F46</f>
        <v>0</v>
      </c>
      <c r="H46" s="83">
        <f t="shared" ref="H46" si="46">D46*E46</f>
        <v>0</v>
      </c>
      <c r="I46" s="10">
        <f t="shared" ref="I46" si="47">D46*E46+(D46*E46)*F46</f>
        <v>0</v>
      </c>
      <c r="J46" s="83">
        <f t="shared" ref="J46" si="48">H46*48</f>
        <v>0</v>
      </c>
      <c r="K46" s="10">
        <f t="shared" ref="K46" si="49">I46*48</f>
        <v>0</v>
      </c>
    </row>
    <row r="47" spans="1:13" x14ac:dyDescent="0.25">
      <c r="A47" s="65" t="s">
        <v>77</v>
      </c>
      <c r="B47" s="23" t="s">
        <v>50</v>
      </c>
      <c r="C47" s="20" t="s">
        <v>25</v>
      </c>
      <c r="D47" s="24">
        <v>4</v>
      </c>
      <c r="E47" s="13"/>
      <c r="F47" s="21">
        <v>0.22</v>
      </c>
      <c r="G47" s="10">
        <f t="shared" si="37"/>
        <v>0</v>
      </c>
      <c r="H47" s="83">
        <f t="shared" si="38"/>
        <v>0</v>
      </c>
      <c r="I47" s="10">
        <f t="shared" si="39"/>
        <v>0</v>
      </c>
      <c r="J47" s="83">
        <f t="shared" si="36"/>
        <v>0</v>
      </c>
      <c r="K47" s="10">
        <f t="shared" si="36"/>
        <v>0</v>
      </c>
    </row>
    <row r="48" spans="1:13" ht="39" x14ac:dyDescent="0.25">
      <c r="A48" s="22">
        <v>41</v>
      </c>
      <c r="B48" s="66" t="s">
        <v>49</v>
      </c>
      <c r="C48" s="20" t="s">
        <v>25</v>
      </c>
      <c r="D48" s="24">
        <v>1</v>
      </c>
      <c r="E48" s="13"/>
      <c r="F48" s="21">
        <v>0.22</v>
      </c>
      <c r="G48" s="10">
        <f t="shared" si="37"/>
        <v>0</v>
      </c>
      <c r="H48" s="83">
        <f t="shared" ref="H48" si="50">D48*E48</f>
        <v>0</v>
      </c>
      <c r="I48" s="10">
        <f t="shared" ref="I48" si="51">D48*E48+(D48*E48)*F48</f>
        <v>0</v>
      </c>
      <c r="J48" s="83">
        <f t="shared" ref="J48" si="52">H48*48</f>
        <v>0</v>
      </c>
      <c r="K48" s="10">
        <f t="shared" ref="K48" si="53">I48*48</f>
        <v>0</v>
      </c>
    </row>
    <row r="49" spans="1:13" x14ac:dyDescent="0.25">
      <c r="A49" s="22">
        <v>42</v>
      </c>
      <c r="B49" s="23" t="s">
        <v>33</v>
      </c>
      <c r="C49" s="20" t="s">
        <v>25</v>
      </c>
      <c r="D49" s="24">
        <v>1</v>
      </c>
      <c r="E49" s="13"/>
      <c r="F49" s="21">
        <v>0.22</v>
      </c>
      <c r="G49" s="10">
        <f t="shared" si="37"/>
        <v>0</v>
      </c>
      <c r="H49" s="83">
        <f t="shared" si="38"/>
        <v>0</v>
      </c>
      <c r="I49" s="10">
        <f t="shared" si="39"/>
        <v>0</v>
      </c>
      <c r="J49" s="83">
        <f t="shared" si="36"/>
        <v>0</v>
      </c>
      <c r="K49" s="10">
        <f t="shared" si="36"/>
        <v>0</v>
      </c>
      <c r="M49" s="84">
        <f>SUM(J36:J49)</f>
        <v>0</v>
      </c>
    </row>
    <row r="50" spans="1:13" ht="15.75" x14ac:dyDescent="0.25">
      <c r="A50" s="25">
        <v>43</v>
      </c>
      <c r="B50" s="98" t="s">
        <v>78</v>
      </c>
      <c r="C50" s="99"/>
      <c r="D50" s="99"/>
      <c r="E50" s="99"/>
      <c r="F50" s="99"/>
      <c r="G50" s="99"/>
      <c r="H50" s="99"/>
      <c r="I50" s="100"/>
      <c r="J50" s="26"/>
      <c r="K50" s="80"/>
      <c r="M50" s="84">
        <f>SUM(M13:M49)</f>
        <v>0</v>
      </c>
    </row>
    <row r="51" spans="1:13" x14ac:dyDescent="0.25">
      <c r="A51" s="18"/>
      <c r="B51" s="18"/>
      <c r="C51" s="18"/>
      <c r="D51" s="18"/>
      <c r="E51" s="70"/>
      <c r="F51" s="18"/>
      <c r="G51" s="19"/>
      <c r="H51" s="18"/>
      <c r="I51" s="18"/>
      <c r="J51" s="18"/>
      <c r="K51" s="18"/>
    </row>
    <row r="52" spans="1:13" x14ac:dyDescent="0.25">
      <c r="A52" s="27">
        <v>44</v>
      </c>
      <c r="B52" s="28" t="s">
        <v>35</v>
      </c>
      <c r="C52" s="29"/>
      <c r="D52" s="29"/>
      <c r="E52" s="71"/>
      <c r="F52" s="30" t="s">
        <v>36</v>
      </c>
      <c r="G52" s="30"/>
      <c r="H52" s="34"/>
      <c r="I52" s="32"/>
      <c r="J52" s="32"/>
      <c r="K52" s="32"/>
    </row>
    <row r="53" spans="1:13" x14ac:dyDescent="0.25">
      <c r="A53" s="18"/>
      <c r="B53" s="18"/>
      <c r="C53" s="18"/>
      <c r="D53" s="18"/>
      <c r="E53" s="70"/>
      <c r="F53" s="19"/>
      <c r="G53" s="19"/>
      <c r="H53" s="33"/>
      <c r="I53" s="33"/>
      <c r="J53" s="33"/>
      <c r="K53" s="33"/>
    </row>
    <row r="54" spans="1:13" x14ac:dyDescent="0.25">
      <c r="A54" s="27">
        <v>45</v>
      </c>
      <c r="B54" s="28" t="s">
        <v>46</v>
      </c>
      <c r="C54" s="29"/>
      <c r="D54" s="29"/>
      <c r="E54" s="71"/>
      <c r="F54" s="30" t="s">
        <v>34</v>
      </c>
      <c r="G54" s="30"/>
      <c r="H54" s="31"/>
      <c r="I54" s="33"/>
      <c r="J54" s="33"/>
      <c r="K54" s="33"/>
    </row>
    <row r="55" spans="1:13" x14ac:dyDescent="0.25">
      <c r="A55" s="18"/>
      <c r="B55" s="18"/>
      <c r="C55" s="18"/>
      <c r="D55" s="18"/>
      <c r="E55" s="70"/>
      <c r="F55" s="19"/>
      <c r="G55" s="19"/>
      <c r="H55" s="33"/>
      <c r="I55" s="33"/>
      <c r="J55" s="33"/>
      <c r="K55" s="33"/>
    </row>
    <row r="56" spans="1:13" x14ac:dyDescent="0.25">
      <c r="A56" s="27">
        <v>46</v>
      </c>
      <c r="B56" s="82" t="s">
        <v>80</v>
      </c>
      <c r="C56" s="29"/>
      <c r="D56" s="29"/>
      <c r="E56" s="71"/>
      <c r="F56" s="30" t="s">
        <v>36</v>
      </c>
      <c r="G56" s="30"/>
      <c r="H56" s="34"/>
      <c r="I56" s="33"/>
      <c r="J56" s="33"/>
      <c r="K56" s="33"/>
    </row>
    <row r="57" spans="1:13" x14ac:dyDescent="0.25">
      <c r="A57" s="18"/>
      <c r="B57" s="18"/>
      <c r="C57" s="18"/>
      <c r="D57" s="18"/>
      <c r="E57" s="70"/>
      <c r="F57" s="18"/>
      <c r="G57" s="19"/>
      <c r="H57" s="33"/>
      <c r="I57" s="33"/>
      <c r="J57" s="33"/>
      <c r="K57" s="33"/>
    </row>
    <row r="58" spans="1:13" x14ac:dyDescent="0.25">
      <c r="A58" s="35"/>
      <c r="B58" s="35"/>
      <c r="C58" s="35"/>
      <c r="D58" s="35"/>
      <c r="E58" s="72"/>
      <c r="F58" s="35"/>
      <c r="G58" s="35"/>
      <c r="H58" s="36"/>
      <c r="I58" s="36"/>
      <c r="J58" s="37"/>
      <c r="K58" s="37"/>
    </row>
    <row r="59" spans="1:13" x14ac:dyDescent="0.25">
      <c r="A59" s="38"/>
      <c r="B59" s="39"/>
      <c r="C59" s="39"/>
      <c r="D59" s="40"/>
      <c r="E59" s="73"/>
      <c r="F59" s="41"/>
      <c r="G59" s="42"/>
      <c r="H59" s="43"/>
      <c r="I59" s="43"/>
      <c r="J59" s="43"/>
      <c r="K59" s="43"/>
    </row>
    <row r="60" spans="1:13" x14ac:dyDescent="0.25">
      <c r="A60" s="44" t="s">
        <v>37</v>
      </c>
      <c r="B60" s="44"/>
      <c r="C60" s="44"/>
      <c r="D60" s="44"/>
      <c r="E60" s="74"/>
      <c r="F60" s="44"/>
      <c r="G60" s="45"/>
      <c r="H60" s="43"/>
      <c r="I60" s="43"/>
      <c r="J60" s="43"/>
      <c r="K60" s="43"/>
    </row>
    <row r="61" spans="1:13" x14ac:dyDescent="0.25">
      <c r="A61" s="44"/>
      <c r="B61" s="44"/>
      <c r="C61" s="44"/>
      <c r="D61" s="44"/>
      <c r="E61" s="74"/>
      <c r="F61" s="44"/>
      <c r="G61" s="45"/>
      <c r="H61" s="43"/>
      <c r="I61" s="43"/>
      <c r="J61" s="43"/>
      <c r="K61" s="43"/>
    </row>
    <row r="62" spans="1:13" x14ac:dyDescent="0.25">
      <c r="A62" s="44" t="s">
        <v>38</v>
      </c>
      <c r="B62" s="44"/>
      <c r="C62" s="44"/>
      <c r="D62" s="44"/>
      <c r="E62" s="74"/>
      <c r="F62" s="44"/>
      <c r="G62" s="45"/>
      <c r="H62" s="43"/>
      <c r="I62" s="43"/>
      <c r="J62" s="43"/>
      <c r="K62" s="43"/>
    </row>
    <row r="63" spans="1:13" x14ac:dyDescent="0.25">
      <c r="A63" s="44"/>
      <c r="B63" s="44"/>
      <c r="C63" s="44"/>
      <c r="D63" s="44"/>
      <c r="E63" s="74"/>
      <c r="F63" s="44"/>
      <c r="G63" s="45"/>
      <c r="H63" s="43"/>
      <c r="I63" s="43"/>
      <c r="J63" s="43"/>
      <c r="K63" s="43"/>
    </row>
    <row r="64" spans="1:13" x14ac:dyDescent="0.25">
      <c r="A64" s="44" t="s">
        <v>39</v>
      </c>
      <c r="B64" s="44"/>
      <c r="C64" s="44"/>
      <c r="D64" s="44"/>
      <c r="E64" s="74"/>
      <c r="F64" s="44"/>
      <c r="G64" s="45"/>
      <c r="H64" s="43"/>
      <c r="I64" s="43"/>
      <c r="J64" s="43"/>
      <c r="K64" s="43"/>
    </row>
    <row r="65" spans="1:11" x14ac:dyDescent="0.25">
      <c r="A65" s="46"/>
      <c r="B65" s="46"/>
      <c r="C65" s="46"/>
      <c r="D65" s="46"/>
      <c r="E65" s="75"/>
      <c r="F65" s="46"/>
      <c r="G65" s="47"/>
      <c r="H65" s="43"/>
      <c r="I65" s="43"/>
      <c r="J65" s="43"/>
      <c r="K65" s="43"/>
    </row>
    <row r="66" spans="1:11" x14ac:dyDescent="0.25">
      <c r="A66" s="44" t="s">
        <v>40</v>
      </c>
      <c r="B66" s="48"/>
      <c r="C66" s="48"/>
      <c r="D66" s="48"/>
      <c r="E66" s="76"/>
      <c r="F66" s="49"/>
      <c r="G66" s="45"/>
      <c r="H66" s="43"/>
      <c r="I66" s="43"/>
      <c r="J66" s="43"/>
      <c r="K66" s="43"/>
    </row>
    <row r="67" spans="1:11" x14ac:dyDescent="0.25">
      <c r="A67" s="50"/>
      <c r="B67" s="51"/>
      <c r="C67" s="51"/>
      <c r="D67" s="51"/>
      <c r="E67" s="77"/>
      <c r="F67" s="51"/>
      <c r="G67" s="51"/>
      <c r="H67" s="52" t="s">
        <v>41</v>
      </c>
      <c r="I67" s="45"/>
      <c r="J67" s="42"/>
      <c r="K67" s="53"/>
    </row>
    <row r="68" spans="1:11" x14ac:dyDescent="0.25">
      <c r="A68" s="54"/>
      <c r="B68" s="55"/>
      <c r="C68" s="55"/>
      <c r="D68" s="55"/>
      <c r="E68" s="78"/>
      <c r="F68" s="55"/>
      <c r="G68" s="55"/>
      <c r="H68" s="56"/>
      <c r="I68" s="57"/>
      <c r="J68" s="43"/>
      <c r="K68" s="53"/>
    </row>
    <row r="69" spans="1:11" x14ac:dyDescent="0.25">
      <c r="A69" s="58" t="s">
        <v>42</v>
      </c>
      <c r="B69" s="59"/>
      <c r="C69" s="60" t="s">
        <v>43</v>
      </c>
      <c r="D69" s="101"/>
      <c r="E69" s="101"/>
      <c r="F69" s="55"/>
      <c r="G69" s="55"/>
      <c r="H69" s="61"/>
      <c r="I69" s="62"/>
      <c r="J69" s="63"/>
      <c r="K69" s="53"/>
    </row>
    <row r="70" spans="1:11" x14ac:dyDescent="0.25">
      <c r="A70" s="33"/>
      <c r="B70" s="33"/>
      <c r="C70" s="33"/>
      <c r="D70" s="33"/>
      <c r="E70" s="79"/>
      <c r="F70" s="64"/>
      <c r="G70" s="33"/>
      <c r="H70" s="33"/>
      <c r="I70" s="33"/>
      <c r="J70" s="33"/>
      <c r="K70" s="33"/>
    </row>
  </sheetData>
  <mergeCells count="10">
    <mergeCell ref="B50:I50"/>
    <mergeCell ref="D69:E69"/>
    <mergeCell ref="A21:K21"/>
    <mergeCell ref="A30:K30"/>
    <mergeCell ref="A35:K35"/>
    <mergeCell ref="A13:K13"/>
    <mergeCell ref="H2:I2"/>
    <mergeCell ref="J2:K2"/>
    <mergeCell ref="A3:B3"/>
    <mergeCell ref="A4:K4"/>
  </mergeCells>
  <pageMargins left="0.7" right="0.24" top="0.49" bottom="0.4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12549B70A347A48A9FA349E4A2E802C" ma:contentTypeVersion="0" ma:contentTypeDescription="Ustvari nov dokument." ma:contentTypeScope="" ma:versionID="25173ea861e44a4c86164779481533b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287e93dfd87e924db5186f49acee91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4C3821-A137-473B-89A9-B0C605DD7A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01CBE8-C6AC-4246-89D9-7225AB698E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D217AC7-53F2-4213-A6EE-E48EE47A419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Češnovar, Tone</dc:creator>
  <cp:lastModifiedBy>Grošelj, Sonja</cp:lastModifiedBy>
  <cp:lastPrinted>2021-07-05T11:28:45Z</cp:lastPrinted>
  <dcterms:created xsi:type="dcterms:W3CDTF">2017-04-14T07:50:06Z</dcterms:created>
  <dcterms:modified xsi:type="dcterms:W3CDTF">2021-09-16T09:38:43Z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0x010100B12549B70A347A48A9FA349E4A2E802C</vt:lpwstr>
  </property>
  <property fmtid="{D5CDD505-2E9C-101B-9397-08002B2CF9AE}" pid="3" name="MSIP_Label_b9fc6f63-046c-41f3-ba25-1437516571c5_Enabled">
    <vt:lpwstr>True</vt:lpwstr>
  </property>
  <property fmtid="{D5CDD505-2E9C-101B-9397-08002B2CF9AE}" pid="4" name="MSIP_Label_b9fc6f63-046c-41f3-ba25-1437516571c5_SiteId">
    <vt:lpwstr>6b50702c-caff-40f2-86bd-da9c41fd299b</vt:lpwstr>
  </property>
  <property fmtid="{D5CDD505-2E9C-101B-9397-08002B2CF9AE}" pid="5" name="MSIP_Label_b9fc6f63-046c-41f3-ba25-1437516571c5_Owner">
    <vt:lpwstr>ankobal@ts.telekom.si</vt:lpwstr>
  </property>
  <property fmtid="{D5CDD505-2E9C-101B-9397-08002B2CF9AE}" pid="6" name="MSIP_Label_b9fc6f63-046c-41f3-ba25-1437516571c5_SetDate">
    <vt:lpwstr>2021-05-26T08:38:28.8575736Z</vt:lpwstr>
  </property>
  <property fmtid="{D5CDD505-2E9C-101B-9397-08002B2CF9AE}" pid="7" name="MSIP_Label_b9fc6f63-046c-41f3-ba25-1437516571c5_Name">
    <vt:lpwstr>NIZKA ZAUPNOST</vt:lpwstr>
  </property>
  <property fmtid="{D5CDD505-2E9C-101B-9397-08002B2CF9AE}" pid="8" name="MSIP_Label_b9fc6f63-046c-41f3-ba25-1437516571c5_Application">
    <vt:lpwstr>Microsoft Azure Information Protection</vt:lpwstr>
  </property>
  <property fmtid="{D5CDD505-2E9C-101B-9397-08002B2CF9AE}" pid="9" name="MSIP_Label_b9fc6f63-046c-41f3-ba25-1437516571c5_ActionId">
    <vt:lpwstr>82817ab0-01ad-4abc-939f-4cc866d43db7</vt:lpwstr>
  </property>
  <property fmtid="{D5CDD505-2E9C-101B-9397-08002B2CF9AE}" pid="10" name="MSIP_Label_b9fc6f63-046c-41f3-ba25-1437516571c5_Extended_MSFT_Method">
    <vt:lpwstr>Automatic</vt:lpwstr>
  </property>
  <property fmtid="{D5CDD505-2E9C-101B-9397-08002B2CF9AE}" pid="11" name="Sensitivity">
    <vt:lpwstr>NIZKA ZAUPNOST</vt:lpwstr>
  </property>
</Properties>
</file>